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2022\22014_Labska_cyklostezka\5_Digi_predani\Aktualizace_Labska_cyklostezka_studie\Otevreny_format\A_Pruvodni_zprava\"/>
    </mc:Choice>
  </mc:AlternateContent>
  <bookViews>
    <workbookView xWindow="38280" yWindow="-120" windowWidth="38640" windowHeight="21240"/>
  </bookViews>
  <sheets>
    <sheet name="List1" sheetId="1" r:id="rId1"/>
  </sheets>
  <definedNames>
    <definedName name="_xlnm.Print_Area" localSheetId="0">List1!$B$2:$M$56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50" i="1" l="1"/>
  <c r="M45" i="1"/>
  <c r="M43" i="1"/>
  <c r="M48" i="1"/>
  <c r="M37" i="1"/>
  <c r="M27" i="1"/>
  <c r="M29" i="1"/>
  <c r="M22" i="1"/>
  <c r="M14" i="1"/>
  <c r="M24" i="1"/>
  <c r="M16" i="1"/>
  <c r="O13" i="1"/>
  <c r="O41" i="1" l="1"/>
  <c r="O20" i="1"/>
  <c r="O33" i="1"/>
</calcChain>
</file>

<file path=xl/sharedStrings.xml><?xml version="1.0" encoding="utf-8"?>
<sst xmlns="http://schemas.openxmlformats.org/spreadsheetml/2006/main" count="190" uniqueCount="51">
  <si>
    <t>LEGENDA</t>
  </si>
  <si>
    <t>stezka</t>
  </si>
  <si>
    <t>MK</t>
  </si>
  <si>
    <t>novostavba stezky pro pěší/cyklisty</t>
  </si>
  <si>
    <t>stávající místní komunikace</t>
  </si>
  <si>
    <t>stávající stezky pro pěší/cyklisty</t>
  </si>
  <si>
    <t>číslo úseku</t>
  </si>
  <si>
    <t>komunikace</t>
  </si>
  <si>
    <t>z</t>
  </si>
  <si>
    <t>do</t>
  </si>
  <si>
    <t>stavební stav</t>
  </si>
  <si>
    <t>vlastnické vztahy</t>
  </si>
  <si>
    <t>doporučená opatření</t>
  </si>
  <si>
    <t>novostavba stezky</t>
  </si>
  <si>
    <t>zpevněný - dobrý</t>
  </si>
  <si>
    <t>svislé dopravní značení</t>
  </si>
  <si>
    <t>obecní pozemky</t>
  </si>
  <si>
    <r>
      <rPr>
        <i/>
        <u/>
        <sz val="10"/>
        <color theme="1"/>
        <rFont val="Calibri"/>
        <family val="2"/>
        <charset val="238"/>
        <scheme val="minor"/>
      </rPr>
      <t>staničení od</t>
    </r>
    <r>
      <rPr>
        <i/>
        <sz val="10"/>
        <color theme="1"/>
        <rFont val="Calibri"/>
        <family val="2"/>
        <charset val="238"/>
        <scheme val="minor"/>
      </rPr>
      <t xml:space="preserve"> [km]</t>
    </r>
  </si>
  <si>
    <r>
      <rPr>
        <i/>
        <u/>
        <sz val="10"/>
        <color theme="1"/>
        <rFont val="Calibri"/>
        <family val="2"/>
        <charset val="238"/>
        <scheme val="minor"/>
      </rPr>
      <t>staničení do</t>
    </r>
    <r>
      <rPr>
        <i/>
        <sz val="10"/>
        <color theme="1"/>
        <rFont val="Calibri"/>
        <family val="2"/>
        <charset val="238"/>
        <scheme val="minor"/>
      </rPr>
      <t xml:space="preserve"> [km]</t>
    </r>
  </si>
  <si>
    <r>
      <rPr>
        <i/>
        <u/>
        <sz val="10"/>
        <color theme="1"/>
        <rFont val="Calibri"/>
        <family val="2"/>
        <charset val="238"/>
        <scheme val="minor"/>
      </rPr>
      <t>délka</t>
    </r>
    <r>
      <rPr>
        <i/>
        <sz val="10"/>
        <color theme="1"/>
        <rFont val="Calibri"/>
        <family val="2"/>
        <charset val="238"/>
        <scheme val="minor"/>
      </rPr>
      <t xml:space="preserve"> [m]</t>
    </r>
  </si>
  <si>
    <t>novostavba</t>
  </si>
  <si>
    <t>ev. č. 244-007</t>
  </si>
  <si>
    <t>stávající most</t>
  </si>
  <si>
    <t>Varianta 1</t>
  </si>
  <si>
    <t>Varianta 2</t>
  </si>
  <si>
    <t>Varianta 3</t>
  </si>
  <si>
    <t>Varianta 4</t>
  </si>
  <si>
    <t>Cyklotrasa po stávající MK</t>
  </si>
  <si>
    <t>ul. Na Zátoni</t>
  </si>
  <si>
    <t>ul. K Elektrárně</t>
  </si>
  <si>
    <t>most</t>
  </si>
  <si>
    <t xml:space="preserve">začátek mostu </t>
  </si>
  <si>
    <t>začátek mostu</t>
  </si>
  <si>
    <t>konec mostu</t>
  </si>
  <si>
    <t>napojení na MK</t>
  </si>
  <si>
    <t>sjezd ze silnice II/244</t>
  </si>
  <si>
    <t>rozšíření římsy</t>
  </si>
  <si>
    <t>povodí Labe, Lesy ČR, obecní pozemky</t>
  </si>
  <si>
    <t>povodí Labe, obecní pozemky</t>
  </si>
  <si>
    <t>rozcestí 2. Labské cs a cyklotr. 0039</t>
  </si>
  <si>
    <t>křižovatka MK a II/244</t>
  </si>
  <si>
    <t>konec zpevněné MK</t>
  </si>
  <si>
    <t>sjizd ze silnice II/244</t>
  </si>
  <si>
    <t>povodí Labe</t>
  </si>
  <si>
    <t>část varianty 1</t>
  </si>
  <si>
    <t>část varianty 3</t>
  </si>
  <si>
    <r>
      <rPr>
        <i/>
        <u/>
        <sz val="10"/>
        <color theme="1"/>
        <rFont val="Calibri"/>
        <family val="2"/>
        <charset val="238"/>
        <scheme val="minor"/>
      </rPr>
      <t>investiční náklady</t>
    </r>
    <r>
      <rPr>
        <i/>
        <sz val="10"/>
        <color theme="1"/>
        <rFont val="Calibri"/>
        <family val="2"/>
        <charset val="238"/>
        <scheme val="minor"/>
      </rPr>
      <t xml:space="preserve"> [Kč]</t>
    </r>
  </si>
  <si>
    <t>odstranění svodidel, snížení rychlosti</t>
  </si>
  <si>
    <t>Příloha č. 1 - PŘEHLEDNÁ TABULKA ÚSEKŮ</t>
  </si>
  <si>
    <t>novostavba stezky + zdi</t>
  </si>
  <si>
    <t>Rezerva 10,6% z celkové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</si>
</sst>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u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 val="double"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2" borderId="0" applyNumberFormat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1" xfId="0" applyNumberFormat="1" applyFont="1" applyBorder="1"/>
    <xf numFmtId="0" fontId="4" fillId="0" borderId="0" xfId="0" applyFont="1"/>
    <xf numFmtId="0" fontId="5" fillId="0" borderId="0" xfId="0" applyFont="1"/>
    <xf numFmtId="0" fontId="8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4" fillId="0" borderId="1" xfId="0" applyFont="1" applyBorder="1"/>
    <xf numFmtId="164" fontId="4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9" fillId="0" borderId="0" xfId="0" applyFont="1"/>
    <xf numFmtId="0" fontId="1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2" fillId="0" borderId="2" xfId="0" applyFont="1" applyBorder="1"/>
    <xf numFmtId="164" fontId="12" fillId="0" borderId="2" xfId="0" applyNumberFormat="1" applyFont="1" applyBorder="1"/>
    <xf numFmtId="3" fontId="12" fillId="0" borderId="1" xfId="0" applyNumberFormat="1" applyFont="1" applyBorder="1"/>
    <xf numFmtId="0" fontId="12" fillId="0" borderId="2" xfId="0" applyFont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4" fillId="0" borderId="2" xfId="0" applyFont="1" applyBorder="1"/>
    <xf numFmtId="164" fontId="4" fillId="0" borderId="2" xfId="0" applyNumberFormat="1" applyFont="1" applyBorder="1"/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0" xfId="0" applyFill="1"/>
    <xf numFmtId="0" fontId="4" fillId="0" borderId="1" xfId="0" applyFont="1" applyBorder="1" applyAlignment="1">
      <alignment horizontal="left" wrapText="1"/>
    </xf>
    <xf numFmtId="3" fontId="0" fillId="0" borderId="0" xfId="0" applyNumberFormat="1"/>
    <xf numFmtId="0" fontId="2" fillId="0" borderId="0" xfId="0" applyFont="1" applyAlignment="1"/>
    <xf numFmtId="0" fontId="1" fillId="0" borderId="6" xfId="0" applyFont="1" applyBorder="1"/>
    <xf numFmtId="3" fontId="1" fillId="0" borderId="7" xfId="0" applyNumberFormat="1" applyFont="1" applyBorder="1" applyAlignment="1">
      <alignment horizontal="center"/>
    </xf>
    <xf numFmtId="0" fontId="12" fillId="0" borderId="8" xfId="0" applyFont="1" applyBorder="1"/>
    <xf numFmtId="3" fontId="12" fillId="0" borderId="9" xfId="0" applyNumberFormat="1" applyFont="1" applyBorder="1" applyAlignment="1">
      <alignment horizontal="center"/>
    </xf>
    <xf numFmtId="0" fontId="4" fillId="0" borderId="8" xfId="0" applyFont="1" applyBorder="1"/>
    <xf numFmtId="3" fontId="4" fillId="0" borderId="9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0" fontId="4" fillId="0" borderId="6" xfId="0" applyFont="1" applyBorder="1"/>
    <xf numFmtId="3" fontId="4" fillId="0" borderId="7" xfId="0" applyNumberFormat="1" applyFont="1" applyBorder="1" applyAlignment="1">
      <alignment horizontal="center"/>
    </xf>
    <xf numFmtId="0" fontId="4" fillId="0" borderId="13" xfId="0" applyFont="1" applyBorder="1"/>
    <xf numFmtId="164" fontId="4" fillId="0" borderId="14" xfId="0" applyNumberFormat="1" applyFont="1" applyBorder="1"/>
    <xf numFmtId="3" fontId="4" fillId="0" borderId="14" xfId="0" applyNumberFormat="1" applyFont="1" applyBorder="1"/>
    <xf numFmtId="0" fontId="4" fillId="0" borderId="14" xfId="0" applyFont="1" applyBorder="1"/>
    <xf numFmtId="0" fontId="4" fillId="0" borderId="14" xfId="0" applyFont="1" applyBorder="1" applyAlignment="1">
      <alignment horizontal="left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3" fontId="4" fillId="0" borderId="15" xfId="0" applyNumberFormat="1" applyFont="1" applyBorder="1" applyAlignment="1">
      <alignment horizontal="center"/>
    </xf>
    <xf numFmtId="3" fontId="15" fillId="0" borderId="5" xfId="0" applyNumberFormat="1" applyFont="1" applyBorder="1" applyAlignment="1">
      <alignment horizontal="center" vertical="center"/>
    </xf>
    <xf numFmtId="0" fontId="13" fillId="0" borderId="0" xfId="1" applyFill="1"/>
    <xf numFmtId="0" fontId="7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6" fillId="0" borderId="0" xfId="0" applyFont="1"/>
    <xf numFmtId="0" fontId="8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0" fontId="14" fillId="0" borderId="1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3" fontId="13" fillId="2" borderId="0" xfId="1" applyNumberFormat="1"/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5"/>
  <sheetViews>
    <sheetView tabSelected="1" zoomScale="85" zoomScaleNormal="85" workbookViewId="0">
      <selection activeCell="O16" sqref="O16"/>
    </sheetView>
  </sheetViews>
  <sheetFormatPr defaultRowHeight="15" x14ac:dyDescent="0.25"/>
  <cols>
    <col min="2" max="2" width="5.42578125" customWidth="1"/>
    <col min="3" max="4" width="11.42578125" customWidth="1"/>
    <col min="5" max="5" width="6.42578125" customWidth="1"/>
    <col min="6" max="6" width="2.85546875" customWidth="1"/>
    <col min="7" max="7" width="12.7109375" style="2" customWidth="1"/>
    <col min="8" max="8" width="18.5703125" style="2" customWidth="1"/>
    <col min="9" max="9" width="21.42578125" style="2" customWidth="1"/>
    <col min="10" max="10" width="18.5703125" style="1" bestFit="1" customWidth="1"/>
    <col min="11" max="11" width="32.85546875" style="1" customWidth="1"/>
    <col min="12" max="12" width="36" style="1" customWidth="1"/>
    <col min="13" max="13" width="15.7109375" style="1" customWidth="1"/>
    <col min="15" max="15" width="10.28515625" bestFit="1" customWidth="1"/>
    <col min="19" max="19" width="11.28515625" bestFit="1" customWidth="1"/>
  </cols>
  <sheetData>
    <row r="2" spans="1:17" ht="18.75" x14ac:dyDescent="0.3">
      <c r="B2" s="38" t="s">
        <v>48</v>
      </c>
      <c r="C2" s="38"/>
      <c r="D2" s="38"/>
      <c r="E2" s="38"/>
    </row>
    <row r="4" spans="1:17" x14ac:dyDescent="0.25">
      <c r="B4" s="69" t="s">
        <v>0</v>
      </c>
      <c r="C4" s="69"/>
    </row>
    <row r="5" spans="1:17" x14ac:dyDescent="0.25">
      <c r="C5" s="3" t="s">
        <v>1</v>
      </c>
      <c r="E5" s="3" t="s">
        <v>3</v>
      </c>
      <c r="F5" s="3"/>
      <c r="G5" s="4"/>
    </row>
    <row r="6" spans="1:17" x14ac:dyDescent="0.25">
      <c r="C6" s="6" t="s">
        <v>2</v>
      </c>
      <c r="E6" s="6" t="s">
        <v>4</v>
      </c>
    </row>
    <row r="7" spans="1:17" x14ac:dyDescent="0.25">
      <c r="C7" s="7" t="s">
        <v>1</v>
      </c>
      <c r="E7" s="7" t="s">
        <v>5</v>
      </c>
    </row>
    <row r="8" spans="1:17" x14ac:dyDescent="0.25">
      <c r="C8" s="16" t="s">
        <v>21</v>
      </c>
      <c r="E8" s="16" t="s">
        <v>22</v>
      </c>
    </row>
    <row r="10" spans="1:17" ht="13.5" customHeight="1" x14ac:dyDescent="0.25">
      <c r="B10" s="58" t="s">
        <v>6</v>
      </c>
      <c r="C10" s="70" t="s">
        <v>17</v>
      </c>
      <c r="D10" s="70" t="s">
        <v>18</v>
      </c>
      <c r="E10" s="70" t="s">
        <v>19</v>
      </c>
      <c r="F10" s="8"/>
      <c r="G10" s="58" t="s">
        <v>7</v>
      </c>
      <c r="H10" s="58" t="s">
        <v>8</v>
      </c>
      <c r="I10" s="58" t="s">
        <v>9</v>
      </c>
      <c r="J10" s="66" t="s">
        <v>10</v>
      </c>
      <c r="K10" s="66" t="s">
        <v>11</v>
      </c>
      <c r="L10" s="66" t="s">
        <v>12</v>
      </c>
      <c r="M10" s="68" t="s">
        <v>46</v>
      </c>
    </row>
    <row r="11" spans="1:17" ht="13.5" customHeight="1" x14ac:dyDescent="0.25">
      <c r="B11" s="59"/>
      <c r="C11" s="71"/>
      <c r="D11" s="71"/>
      <c r="E11" s="71"/>
      <c r="F11" s="9"/>
      <c r="G11" s="59"/>
      <c r="H11" s="59"/>
      <c r="I11" s="59"/>
      <c r="J11" s="67"/>
      <c r="K11" s="67"/>
      <c r="L11" s="67"/>
      <c r="M11" s="67"/>
    </row>
    <row r="12" spans="1:17" ht="15.75" thickBot="1" x14ac:dyDescent="0.3"/>
    <row r="13" spans="1:17" ht="18.75" customHeight="1" x14ac:dyDescent="0.25">
      <c r="A13" s="35"/>
      <c r="B13" s="60" t="s">
        <v>23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56">
        <v>29363194</v>
      </c>
      <c r="O13" s="74">
        <f>M14+M15+M16+M18</f>
        <v>29363194</v>
      </c>
      <c r="P13" s="57"/>
    </row>
    <row r="14" spans="1:17" ht="30" customHeight="1" x14ac:dyDescent="0.25">
      <c r="B14" s="39">
        <v>1</v>
      </c>
      <c r="C14" s="19">
        <v>0</v>
      </c>
      <c r="D14" s="19">
        <v>0.246</v>
      </c>
      <c r="E14" s="5">
        <v>246</v>
      </c>
      <c r="F14" s="18"/>
      <c r="G14" s="20" t="s">
        <v>1</v>
      </c>
      <c r="H14" s="34" t="s">
        <v>39</v>
      </c>
      <c r="I14" s="20" t="s">
        <v>31</v>
      </c>
      <c r="J14" s="21" t="s">
        <v>20</v>
      </c>
      <c r="K14" s="22" t="s">
        <v>37</v>
      </c>
      <c r="L14" s="21" t="s">
        <v>49</v>
      </c>
      <c r="M14" s="40">
        <f>3750000+856875</f>
        <v>4606875</v>
      </c>
      <c r="Q14" s="37"/>
    </row>
    <row r="15" spans="1:17" s="3" customFormat="1" ht="16.5" customHeight="1" x14ac:dyDescent="0.25">
      <c r="B15" s="41">
        <v>2</v>
      </c>
      <c r="C15" s="24">
        <v>0.246</v>
      </c>
      <c r="D15" s="24">
        <v>0.36</v>
      </c>
      <c r="E15" s="25">
        <v>114</v>
      </c>
      <c r="F15" s="23"/>
      <c r="G15" s="26" t="s">
        <v>30</v>
      </c>
      <c r="H15" s="26" t="s">
        <v>32</v>
      </c>
      <c r="I15" s="26" t="s">
        <v>33</v>
      </c>
      <c r="J15" s="27" t="s">
        <v>14</v>
      </c>
      <c r="K15" s="28" t="s">
        <v>38</v>
      </c>
      <c r="L15" s="27" t="s">
        <v>36</v>
      </c>
      <c r="M15" s="42">
        <v>13090000</v>
      </c>
    </row>
    <row r="16" spans="1:17" ht="18" customHeight="1" x14ac:dyDescent="0.25">
      <c r="B16" s="39">
        <v>3</v>
      </c>
      <c r="C16" s="19">
        <v>0.36</v>
      </c>
      <c r="D16" s="19">
        <v>0.45</v>
      </c>
      <c r="E16" s="5">
        <v>90</v>
      </c>
      <c r="F16" s="18"/>
      <c r="G16" s="20" t="s">
        <v>1</v>
      </c>
      <c r="H16" s="20" t="s">
        <v>33</v>
      </c>
      <c r="I16" s="20" t="s">
        <v>34</v>
      </c>
      <c r="J16" s="21" t="s">
        <v>20</v>
      </c>
      <c r="K16" s="22" t="s">
        <v>16</v>
      </c>
      <c r="L16" s="21" t="s">
        <v>49</v>
      </c>
      <c r="M16" s="40">
        <f>3000000+3510000+2342125</f>
        <v>8852125</v>
      </c>
      <c r="Q16" s="37"/>
    </row>
    <row r="17" spans="1:18" s="3" customFormat="1" ht="18" customHeight="1" x14ac:dyDescent="0.25">
      <c r="B17" s="43">
        <v>4</v>
      </c>
      <c r="C17" s="30">
        <v>0.45</v>
      </c>
      <c r="D17" s="30">
        <v>0.61499999999999999</v>
      </c>
      <c r="E17" s="12">
        <v>165</v>
      </c>
      <c r="F17" s="29"/>
      <c r="G17" s="31" t="s">
        <v>2</v>
      </c>
      <c r="H17" s="31" t="s">
        <v>34</v>
      </c>
      <c r="I17" s="31" t="s">
        <v>35</v>
      </c>
      <c r="J17" s="32" t="s">
        <v>14</v>
      </c>
      <c r="K17" s="33" t="s">
        <v>16</v>
      </c>
      <c r="L17" s="32" t="s">
        <v>15</v>
      </c>
      <c r="M17" s="44"/>
    </row>
    <row r="18" spans="1:18" s="3" customFormat="1" ht="18" customHeight="1" thickBot="1" x14ac:dyDescent="0.3">
      <c r="B18" s="72" t="s">
        <v>50</v>
      </c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45">
        <v>2814194</v>
      </c>
    </row>
    <row r="19" spans="1:18" ht="15.75" thickBot="1" x14ac:dyDescent="0.3"/>
    <row r="20" spans="1:18" ht="18.75" customHeight="1" x14ac:dyDescent="0.25">
      <c r="A20" s="35"/>
      <c r="B20" s="60" t="s">
        <v>24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56">
        <v>43766632</v>
      </c>
      <c r="O20" s="74">
        <f>M22+M23+M24+M27+M28+M29+M31</f>
        <v>43766632</v>
      </c>
      <c r="P20" s="57"/>
    </row>
    <row r="21" spans="1:18" ht="15" customHeight="1" x14ac:dyDescent="0.25">
      <c r="A21" s="35"/>
      <c r="B21" s="63" t="s">
        <v>44</v>
      </c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5"/>
    </row>
    <row r="22" spans="1:18" s="3" customFormat="1" ht="30" customHeight="1" x14ac:dyDescent="0.25">
      <c r="B22" s="39">
        <v>1</v>
      </c>
      <c r="C22" s="19">
        <v>0</v>
      </c>
      <c r="D22" s="19">
        <v>0.246</v>
      </c>
      <c r="E22" s="5">
        <v>246</v>
      </c>
      <c r="F22" s="18"/>
      <c r="G22" s="20" t="s">
        <v>1</v>
      </c>
      <c r="H22" s="34" t="s">
        <v>39</v>
      </c>
      <c r="I22" s="20" t="s">
        <v>31</v>
      </c>
      <c r="J22" s="21" t="s">
        <v>20</v>
      </c>
      <c r="K22" s="22" t="s">
        <v>37</v>
      </c>
      <c r="L22" s="21" t="s">
        <v>49</v>
      </c>
      <c r="M22" s="40">
        <f>3750000+856875</f>
        <v>4606875</v>
      </c>
    </row>
    <row r="23" spans="1:18" ht="18" customHeight="1" x14ac:dyDescent="0.25">
      <c r="B23" s="41">
        <v>2</v>
      </c>
      <c r="C23" s="24">
        <v>0.246</v>
      </c>
      <c r="D23" s="24">
        <v>0.36</v>
      </c>
      <c r="E23" s="25">
        <v>114</v>
      </c>
      <c r="F23" s="23"/>
      <c r="G23" s="26" t="s">
        <v>30</v>
      </c>
      <c r="H23" s="26" t="s">
        <v>32</v>
      </c>
      <c r="I23" s="26" t="s">
        <v>33</v>
      </c>
      <c r="J23" s="27" t="s">
        <v>14</v>
      </c>
      <c r="K23" s="28" t="s">
        <v>38</v>
      </c>
      <c r="L23" s="27" t="s">
        <v>36</v>
      </c>
      <c r="M23" s="42">
        <v>11077500</v>
      </c>
      <c r="Q23" s="37"/>
    </row>
    <row r="24" spans="1:18" s="3" customFormat="1" ht="18" customHeight="1" x14ac:dyDescent="0.25">
      <c r="B24" s="39">
        <v>3</v>
      </c>
      <c r="C24" s="19">
        <v>0.36</v>
      </c>
      <c r="D24" s="19">
        <v>0.45</v>
      </c>
      <c r="E24" s="5">
        <v>90</v>
      </c>
      <c r="F24" s="18"/>
      <c r="G24" s="20" t="s">
        <v>1</v>
      </c>
      <c r="H24" s="20" t="s">
        <v>33</v>
      </c>
      <c r="I24" s="20" t="s">
        <v>34</v>
      </c>
      <c r="J24" s="21" t="s">
        <v>20</v>
      </c>
      <c r="K24" s="22" t="s">
        <v>16</v>
      </c>
      <c r="L24" s="21" t="s">
        <v>49</v>
      </c>
      <c r="M24" s="40">
        <f>3000000+3510000+2342125</f>
        <v>8852125</v>
      </c>
      <c r="R24" s="17"/>
    </row>
    <row r="25" spans="1:18" s="3" customFormat="1" ht="15" customHeight="1" x14ac:dyDescent="0.25">
      <c r="B25" s="63" t="s">
        <v>45</v>
      </c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5"/>
      <c r="R25" s="17"/>
    </row>
    <row r="26" spans="1:18" s="3" customFormat="1" ht="30.75" customHeight="1" x14ac:dyDescent="0.25">
      <c r="B26" s="46">
        <v>1</v>
      </c>
      <c r="C26" s="11">
        <v>0</v>
      </c>
      <c r="D26" s="11">
        <v>0.10199999999999999</v>
      </c>
      <c r="E26" s="12">
        <v>102</v>
      </c>
      <c r="F26" s="10"/>
      <c r="G26" s="13" t="s">
        <v>2</v>
      </c>
      <c r="H26" s="36" t="s">
        <v>39</v>
      </c>
      <c r="I26" s="13" t="s">
        <v>40</v>
      </c>
      <c r="J26" s="14" t="s">
        <v>14</v>
      </c>
      <c r="K26" s="15" t="s">
        <v>43</v>
      </c>
      <c r="L26" s="14" t="s">
        <v>15</v>
      </c>
      <c r="M26" s="47"/>
      <c r="R26" s="17"/>
    </row>
    <row r="27" spans="1:18" s="3" customFormat="1" ht="18" customHeight="1" x14ac:dyDescent="0.25">
      <c r="B27" s="39">
        <v>2</v>
      </c>
      <c r="C27" s="19">
        <v>0.10199999999999999</v>
      </c>
      <c r="D27" s="19">
        <v>0.111</v>
      </c>
      <c r="E27" s="5">
        <v>9</v>
      </c>
      <c r="F27" s="18"/>
      <c r="G27" s="20" t="s">
        <v>1</v>
      </c>
      <c r="H27" s="34" t="s">
        <v>40</v>
      </c>
      <c r="I27" s="20" t="s">
        <v>32</v>
      </c>
      <c r="J27" s="21" t="s">
        <v>20</v>
      </c>
      <c r="K27" s="22" t="s">
        <v>43</v>
      </c>
      <c r="L27" s="21" t="s">
        <v>13</v>
      </c>
      <c r="M27" s="40">
        <f>87860</f>
        <v>87860</v>
      </c>
      <c r="R27" s="17"/>
    </row>
    <row r="28" spans="1:18" s="3" customFormat="1" ht="18" customHeight="1" x14ac:dyDescent="0.25">
      <c r="B28" s="41">
        <v>3</v>
      </c>
      <c r="C28" s="24">
        <v>0.111</v>
      </c>
      <c r="D28" s="24">
        <v>0.23300000000000001</v>
      </c>
      <c r="E28" s="25">
        <v>122</v>
      </c>
      <c r="F28" s="23"/>
      <c r="G28" s="26" t="s">
        <v>30</v>
      </c>
      <c r="H28" s="26" t="s">
        <v>32</v>
      </c>
      <c r="I28" s="26" t="s">
        <v>33</v>
      </c>
      <c r="J28" s="27" t="s">
        <v>14</v>
      </c>
      <c r="K28" s="28" t="s">
        <v>38</v>
      </c>
      <c r="L28" s="27" t="s">
        <v>36</v>
      </c>
      <c r="M28" s="42">
        <v>11077500</v>
      </c>
      <c r="R28" s="17"/>
    </row>
    <row r="29" spans="1:18" s="3" customFormat="1" ht="18" customHeight="1" x14ac:dyDescent="0.25">
      <c r="B29" s="39">
        <v>4</v>
      </c>
      <c r="C29" s="19">
        <v>0.23300000000000001</v>
      </c>
      <c r="D29" s="19">
        <v>0.45400000000000001</v>
      </c>
      <c r="E29" s="5">
        <v>220</v>
      </c>
      <c r="F29" s="18"/>
      <c r="G29" s="20" t="s">
        <v>1</v>
      </c>
      <c r="H29" s="20" t="s">
        <v>33</v>
      </c>
      <c r="I29" s="20" t="s">
        <v>41</v>
      </c>
      <c r="J29" s="21" t="s">
        <v>20</v>
      </c>
      <c r="K29" s="22" t="s">
        <v>38</v>
      </c>
      <c r="L29" s="22" t="s">
        <v>49</v>
      </c>
      <c r="M29" s="40">
        <f>2145140+1725000</f>
        <v>3870140</v>
      </c>
      <c r="R29" s="17"/>
    </row>
    <row r="30" spans="1:18" ht="18" customHeight="1" x14ac:dyDescent="0.25">
      <c r="B30" s="46">
        <v>5</v>
      </c>
      <c r="C30" s="11">
        <v>0.45400000000000001</v>
      </c>
      <c r="D30" s="11">
        <v>0.63800000000000001</v>
      </c>
      <c r="E30" s="12">
        <v>184</v>
      </c>
      <c r="F30" s="10"/>
      <c r="G30" s="13" t="s">
        <v>2</v>
      </c>
      <c r="H30" s="13" t="s">
        <v>41</v>
      </c>
      <c r="I30" s="13" t="s">
        <v>42</v>
      </c>
      <c r="J30" s="14" t="s">
        <v>14</v>
      </c>
      <c r="K30" s="15" t="s">
        <v>16</v>
      </c>
      <c r="L30" s="15" t="s">
        <v>15</v>
      </c>
      <c r="M30" s="47"/>
    </row>
    <row r="31" spans="1:18" ht="18" customHeight="1" thickBot="1" x14ac:dyDescent="0.3">
      <c r="B31" s="72" t="s">
        <v>50</v>
      </c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45">
        <v>4194632</v>
      </c>
    </row>
    <row r="32" spans="1:18" ht="15.75" thickBot="1" x14ac:dyDescent="0.3"/>
    <row r="33" spans="1:18" ht="18.75" customHeight="1" x14ac:dyDescent="0.25">
      <c r="A33" s="35"/>
      <c r="B33" s="60" t="s">
        <v>25</v>
      </c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56">
        <v>18537666</v>
      </c>
      <c r="O33" s="74">
        <f>M35+M36+M37+M39</f>
        <v>18537666</v>
      </c>
      <c r="P33" s="57"/>
    </row>
    <row r="34" spans="1:18" ht="30" customHeight="1" x14ac:dyDescent="0.25">
      <c r="B34" s="46">
        <v>1</v>
      </c>
      <c r="C34" s="11">
        <v>0</v>
      </c>
      <c r="D34" s="11">
        <v>0.10199999999999999</v>
      </c>
      <c r="E34" s="12">
        <v>102</v>
      </c>
      <c r="F34" s="10"/>
      <c r="G34" s="13" t="s">
        <v>2</v>
      </c>
      <c r="H34" s="36" t="s">
        <v>39</v>
      </c>
      <c r="I34" s="13" t="s">
        <v>40</v>
      </c>
      <c r="J34" s="14" t="s">
        <v>14</v>
      </c>
      <c r="K34" s="15" t="s">
        <v>43</v>
      </c>
      <c r="L34" s="14" t="s">
        <v>15</v>
      </c>
      <c r="M34" s="47"/>
    </row>
    <row r="35" spans="1:18" ht="30" customHeight="1" x14ac:dyDescent="0.25">
      <c r="B35" s="39">
        <v>2</v>
      </c>
      <c r="C35" s="19">
        <v>0.10199999999999999</v>
      </c>
      <c r="D35" s="19">
        <v>0.111</v>
      </c>
      <c r="E35" s="5">
        <v>9</v>
      </c>
      <c r="F35" s="18"/>
      <c r="G35" s="20" t="s">
        <v>1</v>
      </c>
      <c r="H35" s="34" t="s">
        <v>40</v>
      </c>
      <c r="I35" s="20" t="s">
        <v>32</v>
      </c>
      <c r="J35" s="21" t="s">
        <v>20</v>
      </c>
      <c r="K35" s="22" t="s">
        <v>43</v>
      </c>
      <c r="L35" s="21" t="s">
        <v>13</v>
      </c>
      <c r="M35" s="40">
        <v>87860</v>
      </c>
      <c r="P35" s="37"/>
    </row>
    <row r="36" spans="1:18" s="3" customFormat="1" ht="18" customHeight="1" x14ac:dyDescent="0.25">
      <c r="B36" s="41">
        <v>3</v>
      </c>
      <c r="C36" s="24">
        <v>0.111</v>
      </c>
      <c r="D36" s="24">
        <v>0.23300000000000001</v>
      </c>
      <c r="E36" s="25">
        <v>122</v>
      </c>
      <c r="F36" s="23"/>
      <c r="G36" s="26" t="s">
        <v>30</v>
      </c>
      <c r="H36" s="26" t="s">
        <v>32</v>
      </c>
      <c r="I36" s="26" t="s">
        <v>33</v>
      </c>
      <c r="J36" s="27" t="s">
        <v>14</v>
      </c>
      <c r="K36" s="28" t="s">
        <v>38</v>
      </c>
      <c r="L36" s="27" t="s">
        <v>36</v>
      </c>
      <c r="M36" s="42">
        <v>13090000</v>
      </c>
      <c r="R36" s="17"/>
    </row>
    <row r="37" spans="1:18" ht="18" customHeight="1" x14ac:dyDescent="0.25">
      <c r="B37" s="39">
        <v>4</v>
      </c>
      <c r="C37" s="19">
        <v>0.23300000000000001</v>
      </c>
      <c r="D37" s="19">
        <v>0.45400000000000001</v>
      </c>
      <c r="E37" s="5">
        <v>220</v>
      </c>
      <c r="F37" s="18"/>
      <c r="G37" s="20" t="s">
        <v>1</v>
      </c>
      <c r="H37" s="20" t="s">
        <v>33</v>
      </c>
      <c r="I37" s="20" t="s">
        <v>41</v>
      </c>
      <c r="J37" s="21" t="s">
        <v>20</v>
      </c>
      <c r="K37" s="22" t="s">
        <v>38</v>
      </c>
      <c r="L37" s="22" t="s">
        <v>49</v>
      </c>
      <c r="M37" s="40">
        <f>1858140+1725000</f>
        <v>3583140</v>
      </c>
    </row>
    <row r="38" spans="1:18" ht="18" customHeight="1" x14ac:dyDescent="0.25">
      <c r="B38" s="46">
        <v>5</v>
      </c>
      <c r="C38" s="11">
        <v>0.45400000000000001</v>
      </c>
      <c r="D38" s="11">
        <v>0.63800000000000001</v>
      </c>
      <c r="E38" s="12">
        <v>184</v>
      </c>
      <c r="F38" s="10"/>
      <c r="G38" s="13" t="s">
        <v>2</v>
      </c>
      <c r="H38" s="13" t="s">
        <v>41</v>
      </c>
      <c r="I38" s="13" t="s">
        <v>42</v>
      </c>
      <c r="J38" s="14" t="s">
        <v>14</v>
      </c>
      <c r="K38" s="15" t="s">
        <v>16</v>
      </c>
      <c r="L38" s="15" t="s">
        <v>15</v>
      </c>
      <c r="M38" s="47"/>
    </row>
    <row r="39" spans="1:18" ht="18" customHeight="1" thickBot="1" x14ac:dyDescent="0.3">
      <c r="B39" s="72" t="s">
        <v>50</v>
      </c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45">
        <v>1776666</v>
      </c>
    </row>
    <row r="40" spans="1:18" ht="15.75" thickBot="1" x14ac:dyDescent="0.3"/>
    <row r="41" spans="1:18" ht="18.75" customHeight="1" x14ac:dyDescent="0.25">
      <c r="A41" s="35"/>
      <c r="B41" s="60" t="s">
        <v>26</v>
      </c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56">
        <v>19077394</v>
      </c>
      <c r="O41" s="74">
        <f>M43+M45+M48+M50+M52</f>
        <v>19077394</v>
      </c>
      <c r="P41" s="57"/>
    </row>
    <row r="42" spans="1:18" x14ac:dyDescent="0.25">
      <c r="A42" s="35"/>
      <c r="B42" s="63" t="s">
        <v>44</v>
      </c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5"/>
    </row>
    <row r="43" spans="1:18" ht="30" x14ac:dyDescent="0.25">
      <c r="A43" s="35"/>
      <c r="B43" s="39">
        <v>1</v>
      </c>
      <c r="C43" s="19">
        <v>0</v>
      </c>
      <c r="D43" s="19">
        <v>0.246</v>
      </c>
      <c r="E43" s="5">
        <v>246</v>
      </c>
      <c r="F43" s="18"/>
      <c r="G43" s="20" t="s">
        <v>1</v>
      </c>
      <c r="H43" s="34" t="s">
        <v>39</v>
      </c>
      <c r="I43" s="20" t="s">
        <v>31</v>
      </c>
      <c r="J43" s="21" t="s">
        <v>20</v>
      </c>
      <c r="K43" s="22" t="s">
        <v>37</v>
      </c>
      <c r="L43" s="21" t="s">
        <v>49</v>
      </c>
      <c r="M43" s="40">
        <f>4606875+29750+9917</f>
        <v>4646542</v>
      </c>
    </row>
    <row r="44" spans="1:18" x14ac:dyDescent="0.25">
      <c r="A44" s="35"/>
      <c r="B44" s="41">
        <v>2</v>
      </c>
      <c r="C44" s="24">
        <v>0.246</v>
      </c>
      <c r="D44" s="24">
        <v>0.36</v>
      </c>
      <c r="E44" s="25">
        <v>114</v>
      </c>
      <c r="F44" s="23"/>
      <c r="G44" s="26" t="s">
        <v>30</v>
      </c>
      <c r="H44" s="26" t="s">
        <v>32</v>
      </c>
      <c r="I44" s="26" t="s">
        <v>33</v>
      </c>
      <c r="J44" s="27" t="s">
        <v>14</v>
      </c>
      <c r="K44" s="28" t="s">
        <v>38</v>
      </c>
      <c r="L44" s="27" t="s">
        <v>47</v>
      </c>
      <c r="M44" s="42"/>
      <c r="P44" s="37"/>
    </row>
    <row r="45" spans="1:18" x14ac:dyDescent="0.25">
      <c r="A45" s="35"/>
      <c r="B45" s="39">
        <v>3</v>
      </c>
      <c r="C45" s="19">
        <v>0.36</v>
      </c>
      <c r="D45" s="19">
        <v>0.45</v>
      </c>
      <c r="E45" s="5">
        <v>90</v>
      </c>
      <c r="F45" s="18"/>
      <c r="G45" s="20" t="s">
        <v>1</v>
      </c>
      <c r="H45" s="20" t="s">
        <v>33</v>
      </c>
      <c r="I45" s="20" t="s">
        <v>34</v>
      </c>
      <c r="J45" s="21" t="s">
        <v>20</v>
      </c>
      <c r="K45" s="22" t="s">
        <v>16</v>
      </c>
      <c r="L45" s="21" t="s">
        <v>49</v>
      </c>
      <c r="M45" s="40">
        <f>8852125+29750+9917</f>
        <v>8891792</v>
      </c>
    </row>
    <row r="46" spans="1:18" x14ac:dyDescent="0.25">
      <c r="A46" s="35"/>
      <c r="B46" s="63" t="s">
        <v>45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5"/>
    </row>
    <row r="47" spans="1:18" ht="30" x14ac:dyDescent="0.25">
      <c r="A47" s="35"/>
      <c r="B47" s="46">
        <v>1</v>
      </c>
      <c r="C47" s="11">
        <v>0</v>
      </c>
      <c r="D47" s="11">
        <v>0.10199999999999999</v>
      </c>
      <c r="E47" s="12">
        <v>102</v>
      </c>
      <c r="F47" s="10"/>
      <c r="G47" s="13" t="s">
        <v>2</v>
      </c>
      <c r="H47" s="36" t="s">
        <v>39</v>
      </c>
      <c r="I47" s="13" t="s">
        <v>40</v>
      </c>
      <c r="J47" s="14" t="s">
        <v>14</v>
      </c>
      <c r="K47" s="15" t="s">
        <v>43</v>
      </c>
      <c r="L47" s="14" t="s">
        <v>15</v>
      </c>
      <c r="M47" s="47"/>
    </row>
    <row r="48" spans="1:18" ht="30" x14ac:dyDescent="0.25">
      <c r="A48" s="35"/>
      <c r="B48" s="39">
        <v>2</v>
      </c>
      <c r="C48" s="19">
        <v>0.10199999999999999</v>
      </c>
      <c r="D48" s="19">
        <v>0.111</v>
      </c>
      <c r="E48" s="5">
        <v>9</v>
      </c>
      <c r="F48" s="18"/>
      <c r="G48" s="20" t="s">
        <v>1</v>
      </c>
      <c r="H48" s="34" t="s">
        <v>40</v>
      </c>
      <c r="I48" s="20" t="s">
        <v>32</v>
      </c>
      <c r="J48" s="21" t="s">
        <v>20</v>
      </c>
      <c r="K48" s="22" t="s">
        <v>43</v>
      </c>
      <c r="L48" s="21" t="s">
        <v>13</v>
      </c>
      <c r="M48" s="40">
        <f>87860</f>
        <v>87860</v>
      </c>
    </row>
    <row r="49" spans="1:13" x14ac:dyDescent="0.25">
      <c r="A49" s="35"/>
      <c r="B49" s="41">
        <v>3</v>
      </c>
      <c r="C49" s="24">
        <v>0.111</v>
      </c>
      <c r="D49" s="24">
        <v>0.23300000000000001</v>
      </c>
      <c r="E49" s="25">
        <v>122</v>
      </c>
      <c r="F49" s="23"/>
      <c r="G49" s="26" t="s">
        <v>30</v>
      </c>
      <c r="H49" s="26" t="s">
        <v>32</v>
      </c>
      <c r="I49" s="26" t="s">
        <v>33</v>
      </c>
      <c r="J49" s="27" t="s">
        <v>14</v>
      </c>
      <c r="K49" s="28" t="s">
        <v>38</v>
      </c>
      <c r="L49" s="27" t="s">
        <v>47</v>
      </c>
      <c r="M49" s="42"/>
    </row>
    <row r="50" spans="1:13" x14ac:dyDescent="0.25">
      <c r="A50" s="35"/>
      <c r="B50" s="39">
        <v>4</v>
      </c>
      <c r="C50" s="19">
        <v>0.23300000000000001</v>
      </c>
      <c r="D50" s="19">
        <v>0.45400000000000001</v>
      </c>
      <c r="E50" s="5">
        <v>220</v>
      </c>
      <c r="F50" s="18"/>
      <c r="G50" s="20" t="s">
        <v>1</v>
      </c>
      <c r="H50" s="20" t="s">
        <v>33</v>
      </c>
      <c r="I50" s="20" t="s">
        <v>41</v>
      </c>
      <c r="J50" s="21" t="s">
        <v>20</v>
      </c>
      <c r="K50" s="22" t="s">
        <v>38</v>
      </c>
      <c r="L50" s="22" t="s">
        <v>49</v>
      </c>
      <c r="M50" s="40">
        <f>3583140+29750+9916</f>
        <v>3622806</v>
      </c>
    </row>
    <row r="51" spans="1:13" x14ac:dyDescent="0.25">
      <c r="B51" s="46">
        <v>5</v>
      </c>
      <c r="C51" s="11">
        <v>0.45400000000000001</v>
      </c>
      <c r="D51" s="11">
        <v>0.63800000000000001</v>
      </c>
      <c r="E51" s="12">
        <v>184</v>
      </c>
      <c r="F51" s="10"/>
      <c r="G51" s="13" t="s">
        <v>2</v>
      </c>
      <c r="H51" s="13" t="s">
        <v>41</v>
      </c>
      <c r="I51" s="13" t="s">
        <v>42</v>
      </c>
      <c r="J51" s="14" t="s">
        <v>14</v>
      </c>
      <c r="K51" s="15" t="s">
        <v>16</v>
      </c>
      <c r="L51" s="15" t="s">
        <v>15</v>
      </c>
      <c r="M51" s="47"/>
    </row>
    <row r="52" spans="1:13" ht="15.75" thickBot="1" x14ac:dyDescent="0.3">
      <c r="B52" s="72" t="s">
        <v>50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45">
        <v>1828394</v>
      </c>
    </row>
    <row r="53" spans="1:13" ht="15.75" thickBot="1" x14ac:dyDescent="0.3"/>
    <row r="54" spans="1:13" ht="15.75" x14ac:dyDescent="0.25">
      <c r="B54" s="60" t="s">
        <v>27</v>
      </c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2"/>
    </row>
    <row r="55" spans="1:13" ht="30" customHeight="1" thickBot="1" x14ac:dyDescent="0.3">
      <c r="B55" s="48">
        <v>1</v>
      </c>
      <c r="C55" s="49">
        <v>0</v>
      </c>
      <c r="D55" s="49">
        <v>0.57299999999999995</v>
      </c>
      <c r="E55" s="50">
        <v>573</v>
      </c>
      <c r="F55" s="51"/>
      <c r="G55" s="52" t="s">
        <v>2</v>
      </c>
      <c r="H55" s="52" t="s">
        <v>29</v>
      </c>
      <c r="I55" s="52" t="s">
        <v>28</v>
      </c>
      <c r="J55" s="53" t="s">
        <v>14</v>
      </c>
      <c r="K55" s="54" t="s">
        <v>16</v>
      </c>
      <c r="L55" s="53" t="s">
        <v>15</v>
      </c>
      <c r="M55" s="55"/>
    </row>
  </sheetData>
  <mergeCells count="25">
    <mergeCell ref="B41:L41"/>
    <mergeCell ref="B18:L18"/>
    <mergeCell ref="B31:L31"/>
    <mergeCell ref="B39:L39"/>
    <mergeCell ref="B4:C4"/>
    <mergeCell ref="B10:B11"/>
    <mergeCell ref="C10:C11"/>
    <mergeCell ref="D10:D11"/>
    <mergeCell ref="E10:E11"/>
    <mergeCell ref="I10:I11"/>
    <mergeCell ref="B54:M54"/>
    <mergeCell ref="B42:M42"/>
    <mergeCell ref="B21:M21"/>
    <mergeCell ref="B25:M25"/>
    <mergeCell ref="B46:M46"/>
    <mergeCell ref="J10:J11"/>
    <mergeCell ref="K10:K11"/>
    <mergeCell ref="L10:L11"/>
    <mergeCell ref="M10:M11"/>
    <mergeCell ref="G10:G11"/>
    <mergeCell ref="H10:H11"/>
    <mergeCell ref="B52:L52"/>
    <mergeCell ref="B13:L13"/>
    <mergeCell ref="B20:L20"/>
    <mergeCell ref="B33:L33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Loukota</dc:creator>
  <cp:lastModifiedBy>Jaroslav Medáček</cp:lastModifiedBy>
  <cp:lastPrinted>2023-08-07T12:12:06Z</cp:lastPrinted>
  <dcterms:created xsi:type="dcterms:W3CDTF">2022-05-23T07:03:24Z</dcterms:created>
  <dcterms:modified xsi:type="dcterms:W3CDTF">2023-08-07T12:19:32Z</dcterms:modified>
</cp:coreProperties>
</file>